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01" windowWidth="9060" windowHeight="8640" activeTab="3"/>
  </bookViews>
  <sheets>
    <sheet name="CCIS" sheetId="1" r:id="rId1"/>
    <sheet name="CCBS" sheetId="2" r:id="rId2"/>
    <sheet name="CCCFS" sheetId="3" r:id="rId3"/>
    <sheet name="CCSCE" sheetId="4" r:id="rId4"/>
  </sheets>
  <definedNames>
    <definedName name="_xlnm.Print_Area" localSheetId="0">'CCIS'!$A$1:$H$40</definedName>
  </definedNames>
  <calcPr fullCalcOnLoad="1"/>
</workbook>
</file>

<file path=xl/sharedStrings.xml><?xml version="1.0" encoding="utf-8"?>
<sst xmlns="http://schemas.openxmlformats.org/spreadsheetml/2006/main" count="165" uniqueCount="133">
  <si>
    <t>DOMINANT ENTERPRISE BERHAD</t>
  </si>
  <si>
    <t>(Company No.221206-D)</t>
  </si>
  <si>
    <t>CONDENSED CONSOLIDATED INCOME STATEMENTS (UNAUDITED)</t>
  </si>
  <si>
    <t>FYE2007</t>
  </si>
  <si>
    <t>INDIVIDUAL QUARTER</t>
  </si>
  <si>
    <t>CUMULATIVE QUARTER</t>
  </si>
  <si>
    <t>RM'000</t>
  </si>
  <si>
    <t>Revenue</t>
  </si>
  <si>
    <t>Profit from Operations</t>
  </si>
  <si>
    <t>Finance Costs</t>
  </si>
  <si>
    <t>Investment Income</t>
  </si>
  <si>
    <t>Profit Before Tax</t>
  </si>
  <si>
    <t>Income Tax Expense</t>
  </si>
  <si>
    <t>Profit After Tax</t>
  </si>
  <si>
    <t>Attributable to :</t>
  </si>
  <si>
    <t xml:space="preserve">         Equity holders of the parent</t>
  </si>
  <si>
    <t xml:space="preserve">         Minority Interest</t>
  </si>
  <si>
    <t>Earning Per Share</t>
  </si>
  <si>
    <t xml:space="preserve">         - Basic (sen)</t>
  </si>
  <si>
    <t xml:space="preserve">         - Diluted (sen)</t>
  </si>
  <si>
    <t xml:space="preserve">The Condensed Consolidated Income Statements should be read in conjunction with the Audited Financial </t>
  </si>
  <si>
    <t>interim financial reports.</t>
  </si>
  <si>
    <t>CONDENSED CONSOLIDATED BALANCE SHEET (UNAUDITED)</t>
  </si>
  <si>
    <t xml:space="preserve">As At </t>
  </si>
  <si>
    <t xml:space="preserve"> </t>
  </si>
  <si>
    <t>ASSETS</t>
  </si>
  <si>
    <t>Non-Current Assets</t>
  </si>
  <si>
    <t xml:space="preserve">          Property, plant and equipment</t>
  </si>
  <si>
    <t xml:space="preserve">          Goodwill</t>
  </si>
  <si>
    <t>Current Assets</t>
  </si>
  <si>
    <t xml:space="preserve">          Inventories</t>
  </si>
  <si>
    <t xml:space="preserve">          Trade receivables</t>
  </si>
  <si>
    <t xml:space="preserve">          Other receivables and prepaid expenses</t>
  </si>
  <si>
    <t xml:space="preserve">          Cash and bank balances</t>
  </si>
  <si>
    <t>TOTAL ASSETS</t>
  </si>
  <si>
    <t>EQUITY AND LIABILITIES</t>
  </si>
  <si>
    <t>Equity Attributable To Equitable Holders Of The Parent</t>
  </si>
  <si>
    <t xml:space="preserve">          Share capital</t>
  </si>
  <si>
    <t xml:space="preserve">          Share premium</t>
  </si>
  <si>
    <t xml:space="preserve">          Other reserves</t>
  </si>
  <si>
    <t>Minority Interest</t>
  </si>
  <si>
    <t>Total Equity</t>
  </si>
  <si>
    <t>Non-Current Liabilities</t>
  </si>
  <si>
    <t xml:space="preserve">          Hire purchase payables </t>
  </si>
  <si>
    <t xml:space="preserve">          Finance lease payable</t>
  </si>
  <si>
    <t xml:space="preserve">          Bank borrowings</t>
  </si>
  <si>
    <t xml:space="preserve">          Deferred tax liabilities</t>
  </si>
  <si>
    <t>Current Liabilities</t>
  </si>
  <si>
    <t xml:space="preserve">          Trade payables</t>
  </si>
  <si>
    <t xml:space="preserve">          Other payables and accrued expenses </t>
  </si>
  <si>
    <t xml:space="preserve">          Hire purchase payables</t>
  </si>
  <si>
    <t xml:space="preserve">          Tax liabilities</t>
  </si>
  <si>
    <t>Total Liabilities</t>
  </si>
  <si>
    <t>TOTAL EQUITY AND LIABILITIES</t>
  </si>
  <si>
    <t>Net assets per share (RM)</t>
  </si>
  <si>
    <t>The Condensed Consolidated Balance Sheet should be read in conjunction with the Audited Financial Statements for</t>
  </si>
  <si>
    <t>CONDENSED CONSOLIDATED CASH FLOW STATEMENT (UNAUDITED)</t>
  </si>
  <si>
    <t>Adjustments for : -</t>
  </si>
  <si>
    <t>Non-cash items</t>
  </si>
  <si>
    <t>Non-operating items</t>
  </si>
  <si>
    <t>Operating profit before changes in working capital</t>
  </si>
  <si>
    <t>Changes in working capital</t>
  </si>
  <si>
    <t>Net change in current assets</t>
  </si>
  <si>
    <t>Net change in current liabilities</t>
  </si>
  <si>
    <t>Income tax paid</t>
  </si>
  <si>
    <t>Net Changes in Cash &amp; Cash Equivalents</t>
  </si>
  <si>
    <t>Cash and bank balances</t>
  </si>
  <si>
    <t>Less: Bank overdrafts</t>
  </si>
  <si>
    <t xml:space="preserve">           (included within short term borrowings in Note B8)</t>
  </si>
  <si>
    <t>The  Condensed Consolidated Cash Flow Statement  should  be read  in conjunction with  the Audited Financial</t>
  </si>
  <si>
    <t>financial reports.</t>
  </si>
  <si>
    <t>CONDENSED CONSOLIDATED STATEMENTS OF CHANGES IN EQUITY (UNAUDITED)</t>
  </si>
  <si>
    <t>Share</t>
  </si>
  <si>
    <t>Other</t>
  </si>
  <si>
    <t>Retained</t>
  </si>
  <si>
    <t>Minority</t>
  </si>
  <si>
    <t>Total</t>
  </si>
  <si>
    <t>Capital</t>
  </si>
  <si>
    <t>Premium</t>
  </si>
  <si>
    <t>Reserves</t>
  </si>
  <si>
    <t>Earning</t>
  </si>
  <si>
    <t>Interest</t>
  </si>
  <si>
    <t>Equity</t>
  </si>
  <si>
    <t>Issuance of shares</t>
  </si>
  <si>
    <t xml:space="preserve">   - pursuant to ESOS</t>
  </si>
  <si>
    <t>Dividend</t>
  </si>
  <si>
    <t>Balance as at 1 April 2006</t>
  </si>
  <si>
    <t xml:space="preserve">The Condensed Consolidated Statements of Changes In Equity should be read in conjunction with the Audited </t>
  </si>
  <si>
    <t>the interim financial reports.</t>
  </si>
  <si>
    <t>Net profit for the period</t>
  </si>
  <si>
    <t>Net cash from / (used in)  operating activities</t>
  </si>
  <si>
    <t xml:space="preserve">          Asset held for sale</t>
  </si>
  <si>
    <t>Cash generated from / (used in) operations</t>
  </si>
  <si>
    <t>FYE2008</t>
  </si>
  <si>
    <t>Balance as at 1 April 2007</t>
  </si>
  <si>
    <t xml:space="preserve">Statements  for the financial year ended  31st March 2007  and the accompanying explanatory notes to the </t>
  </si>
  <si>
    <t>the financial year ended  31st  March 2007  and  the accompanying  explanatory notes to the interim financial reports.</t>
  </si>
  <si>
    <t>Statements for the financial year ended 31st March 2007 and the accompanying explanatory notes to the interim</t>
  </si>
  <si>
    <t xml:space="preserve">Financial Statements for the financial year ended 31st March 2007 and the accompanying explanatory notes to </t>
  </si>
  <si>
    <t>Net cash from / (used in) investing activities</t>
  </si>
  <si>
    <t>Net cash from / (used in) financing activities</t>
  </si>
  <si>
    <t xml:space="preserve">          Treasury shares</t>
  </si>
  <si>
    <t xml:space="preserve">          Retained earning</t>
  </si>
  <si>
    <t xml:space="preserve"> 31 December 2007</t>
  </si>
  <si>
    <t>Treasury</t>
  </si>
  <si>
    <t>Shares</t>
  </si>
  <si>
    <t>Non-Distributable</t>
  </si>
  <si>
    <t>Purchase of treasury shares</t>
  </si>
  <si>
    <t>Translation surplus</t>
  </si>
  <si>
    <t>Translation deficit</t>
  </si>
  <si>
    <t>Current Quarter Ended 31.03.2008</t>
  </si>
  <si>
    <t xml:space="preserve">Preceding Year Corresponding Quarter Ended 31.03.2007        </t>
  </si>
  <si>
    <t>Current Year    To Date              Ended  31.03.2008</t>
  </si>
  <si>
    <t>Preceding Year Corresponding Quarter Ended 31.03.2007</t>
  </si>
  <si>
    <t>FOR THE FOURTH QUARTER ENDED 31 MARCH 2008</t>
  </si>
  <si>
    <t>AS AT 31 MARCH 2008</t>
  </si>
  <si>
    <t xml:space="preserve"> 31 March 2008</t>
  </si>
  <si>
    <t xml:space="preserve">          Prepaid lease payments</t>
  </si>
  <si>
    <t>Financial                Year                       Ended 31.03.2008</t>
  </si>
  <si>
    <t>Financial                Year                       Ended 31.03.2007</t>
  </si>
  <si>
    <t>Income tax expenses recognised in Income Statement</t>
  </si>
  <si>
    <t>Finance costs paid</t>
  </si>
  <si>
    <t>Effect of currencies exchange differences</t>
  </si>
  <si>
    <t>Cash &amp; Cash Equivalents at beginning of year</t>
  </si>
  <si>
    <t>Cash &amp; Cash Equivalents at end of year</t>
  </si>
  <si>
    <t>Net profit for the year</t>
  </si>
  <si>
    <t>* Cash and cash equivalents at end of financial year comprise the following :</t>
  </si>
  <si>
    <t>Balance as at 31 March 2007</t>
  </si>
  <si>
    <t>Balance as at 31 March 2008</t>
  </si>
  <si>
    <t>Adjustment on revaluation reserve</t>
  </si>
  <si>
    <t xml:space="preserve">   - pursuant to disposal of property</t>
  </si>
  <si>
    <t xml:space="preserve">   Distributable</t>
  </si>
  <si>
    <t>Revaluation surplus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</si>
</sst>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MYR&quot;#,##0_);\(&quot;MYR&quot;#,##0\)"/>
    <numFmt numFmtId="165" formatCode="&quot;MYR&quot;#,##0_);[Red]\(&quot;MYR&quot;#,##0\)"/>
    <numFmt numFmtId="166" formatCode="&quot;MYR&quot;#,##0.00_);\(&quot;MYR&quot;#,##0.00\)"/>
    <numFmt numFmtId="167" formatCode="&quot;MYR&quot;#,##0.00_);[Red]\(&quot;MYR&quot;#,##0.00\)"/>
    <numFmt numFmtId="168" formatCode="_(&quot;MYR&quot;* #,##0_);_(&quot;MYR&quot;* \(#,##0\);_(&quot;MYR&quot;* &quot;-&quot;_);_(@_)"/>
    <numFmt numFmtId="169" formatCode="_(&quot;MYR&quot;* #,##0.00_);_(&quot;MYR&quot;* \(#,##0.00\);_(&quot;MYR&quot;* &quot;-&quot;??_);_(@_)"/>
    <numFmt numFmtId="170" formatCode="_(* #,##0_);_(* \(#,##0\);_(* &quot;-&quot;??_);_(@_)"/>
    <numFmt numFmtId="171" formatCode="0.0%"/>
    <numFmt numFmtId="172" formatCode="_(* #,##0.0000_);_(* \(#,##0.0000\);_(* &quot;-&quot;??_);_(@_)"/>
    <numFmt numFmtId="173" formatCode="#,##0_);[Red]\(#,##0\);\-"/>
    <numFmt numFmtId="174" formatCode="_(* #,##0.0_);_(* \(#,##0.0\);_(* &quot;-&quot;?_);_(@_)"/>
    <numFmt numFmtId="175" formatCode="_(* #,##0.0_);_(* \(#,##0.0\);_(* &quot;-&quot;??_);_(@_)"/>
  </numFmts>
  <fonts count="4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name val="Times New Roman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38" fontId="1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43" fontId="1" fillId="0" borderId="0" xfId="42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170" fontId="2" fillId="0" borderId="0" xfId="42" applyNumberFormat="1" applyFont="1" applyFill="1" applyAlignment="1">
      <alignment/>
    </xf>
    <xf numFmtId="43" fontId="3" fillId="0" borderId="0" xfId="42" applyFont="1" applyFill="1" applyAlignment="1">
      <alignment/>
    </xf>
    <xf numFmtId="43" fontId="2" fillId="0" borderId="0" xfId="42" applyFont="1" applyFill="1" applyAlignment="1">
      <alignment/>
    </xf>
    <xf numFmtId="43" fontId="2" fillId="0" borderId="0" xfId="42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70" fontId="2" fillId="0" borderId="0" xfId="42" applyNumberFormat="1" applyFont="1" applyFill="1" applyAlignment="1">
      <alignment/>
    </xf>
    <xf numFmtId="43" fontId="2" fillId="0" borderId="0" xfId="42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3" fontId="2" fillId="0" borderId="0" xfId="42" applyFont="1" applyFill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70" fontId="2" fillId="0" borderId="16" xfId="42" applyNumberFormat="1" applyFont="1" applyFill="1" applyBorder="1" applyAlignment="1">
      <alignment/>
    </xf>
    <xf numFmtId="170" fontId="2" fillId="0" borderId="0" xfId="42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0" fontId="2" fillId="0" borderId="0" xfId="0" applyFont="1" applyFill="1" applyBorder="1" applyAlignment="1">
      <alignment/>
    </xf>
    <xf numFmtId="170" fontId="2" fillId="0" borderId="14" xfId="42" applyNumberFormat="1" applyFont="1" applyFill="1" applyBorder="1" applyAlignment="1">
      <alignment/>
    </xf>
    <xf numFmtId="171" fontId="2" fillId="0" borderId="0" xfId="60" applyNumberFormat="1" applyFont="1" applyFill="1" applyAlignment="1">
      <alignment/>
    </xf>
    <xf numFmtId="43" fontId="2" fillId="0" borderId="0" xfId="42" applyFont="1" applyFill="1" applyBorder="1" applyAlignment="1">
      <alignment vertical="center"/>
    </xf>
    <xf numFmtId="170" fontId="2" fillId="0" borderId="0" xfId="42" applyNumberFormat="1" applyFont="1" applyFill="1" applyAlignment="1">
      <alignment vertical="center"/>
    </xf>
    <xf numFmtId="170" fontId="2" fillId="0" borderId="0" xfId="42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0" fontId="2" fillId="0" borderId="17" xfId="42" applyNumberFormat="1" applyFont="1" applyFill="1" applyBorder="1" applyAlignment="1">
      <alignment/>
    </xf>
    <xf numFmtId="170" fontId="2" fillId="0" borderId="0" xfId="42" applyNumberFormat="1" applyFont="1" applyFill="1" applyBorder="1" applyAlignment="1">
      <alignment/>
    </xf>
    <xf numFmtId="170" fontId="1" fillId="0" borderId="0" xfId="42" applyNumberFormat="1" applyFont="1" applyFill="1" applyBorder="1" applyAlignment="1">
      <alignment horizontal="center"/>
    </xf>
    <xf numFmtId="170" fontId="1" fillId="0" borderId="0" xfId="42" applyNumberFormat="1" applyFont="1" applyFill="1" applyBorder="1" applyAlignment="1" quotePrefix="1">
      <alignment horizontal="center"/>
    </xf>
    <xf numFmtId="43" fontId="1" fillId="33" borderId="0" xfId="42" applyFont="1" applyFill="1" applyAlignment="1">
      <alignment/>
    </xf>
    <xf numFmtId="43" fontId="4" fillId="0" borderId="0" xfId="42" applyFont="1" applyFill="1" applyBorder="1" applyAlignment="1">
      <alignment/>
    </xf>
    <xf numFmtId="43" fontId="5" fillId="0" borderId="0" xfId="42" applyFont="1" applyFill="1" applyBorder="1" applyAlignment="1">
      <alignment/>
    </xf>
    <xf numFmtId="170" fontId="2" fillId="0" borderId="18" xfId="42" applyNumberFormat="1" applyFont="1" applyFill="1" applyBorder="1" applyAlignment="1">
      <alignment/>
    </xf>
    <xf numFmtId="43" fontId="6" fillId="0" borderId="0" xfId="42" applyFont="1" applyFill="1" applyBorder="1" applyAlignment="1">
      <alignment/>
    </xf>
    <xf numFmtId="170" fontId="1" fillId="0" borderId="16" xfId="42" applyNumberFormat="1" applyFont="1" applyFill="1" applyBorder="1" applyAlignment="1">
      <alignment/>
    </xf>
    <xf numFmtId="170" fontId="1" fillId="0" borderId="0" xfId="42" applyNumberFormat="1" applyFont="1" applyFill="1" applyBorder="1" applyAlignment="1">
      <alignment/>
    </xf>
    <xf numFmtId="170" fontId="2" fillId="0" borderId="11" xfId="42" applyNumberFormat="1" applyFont="1" applyFill="1" applyBorder="1" applyAlignment="1">
      <alignment/>
    </xf>
    <xf numFmtId="170" fontId="2" fillId="0" borderId="17" xfId="42" applyNumberFormat="1" applyFont="1" applyFill="1" applyBorder="1" applyAlignment="1">
      <alignment/>
    </xf>
    <xf numFmtId="170" fontId="2" fillId="0" borderId="16" xfId="42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center"/>
    </xf>
    <xf numFmtId="43" fontId="7" fillId="0" borderId="0" xfId="42" applyFont="1" applyFill="1" applyAlignment="1">
      <alignment horizontal="left"/>
    </xf>
    <xf numFmtId="170" fontId="8" fillId="0" borderId="0" xfId="42" applyNumberFormat="1" applyFont="1" applyFill="1" applyAlignment="1">
      <alignment/>
    </xf>
    <xf numFmtId="43" fontId="9" fillId="0" borderId="0" xfId="42" applyFont="1" applyFill="1" applyAlignment="1">
      <alignment horizontal="left"/>
    </xf>
    <xf numFmtId="43" fontId="9" fillId="0" borderId="0" xfId="42" applyFont="1" applyFill="1" applyAlignment="1">
      <alignment horizontal="left" vertical="center"/>
    </xf>
    <xf numFmtId="170" fontId="2" fillId="0" borderId="14" xfId="42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3" fontId="10" fillId="0" borderId="0" xfId="42" applyFont="1" applyFill="1" applyAlignment="1">
      <alignment horizontal="left"/>
    </xf>
    <xf numFmtId="43" fontId="7" fillId="0" borderId="0" xfId="42" applyFont="1" applyFill="1" applyAlignment="1">
      <alignment horizontal="left" vertical="center"/>
    </xf>
    <xf numFmtId="0" fontId="1" fillId="0" borderId="0" xfId="0" applyFont="1" applyFill="1" applyAlignment="1">
      <alignment/>
    </xf>
    <xf numFmtId="170" fontId="2" fillId="0" borderId="14" xfId="42" applyNumberFormat="1" applyFont="1" applyFill="1" applyBorder="1" applyAlignment="1">
      <alignment horizontal="right" vertical="center"/>
    </xf>
    <xf numFmtId="170" fontId="2" fillId="0" borderId="16" xfId="42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70" fontId="2" fillId="0" borderId="0" xfId="42" applyNumberFormat="1" applyFont="1" applyFill="1" applyAlignment="1">
      <alignment horizontal="justify" wrapText="1"/>
    </xf>
    <xf numFmtId="0" fontId="2" fillId="0" borderId="0" xfId="0" applyFont="1" applyFill="1" applyAlignment="1">
      <alignment horizontal="left" vertical="center"/>
    </xf>
    <xf numFmtId="170" fontId="2" fillId="0" borderId="14" xfId="42" applyNumberFormat="1" applyFont="1" applyFill="1" applyBorder="1" applyAlignment="1">
      <alignment horizontal="justify" vertical="top" wrapText="1"/>
    </xf>
    <xf numFmtId="170" fontId="2" fillId="0" borderId="16" xfId="42" applyNumberFormat="1" applyFont="1" applyFill="1" applyBorder="1" applyAlignment="1">
      <alignment vertical="center"/>
    </xf>
    <xf numFmtId="43" fontId="1" fillId="0" borderId="0" xfId="42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3" fontId="3" fillId="0" borderId="0" xfId="42" applyFont="1" applyAlignment="1">
      <alignment/>
    </xf>
    <xf numFmtId="43" fontId="2" fillId="0" borderId="0" xfId="42" applyFont="1" applyAlignment="1">
      <alignment/>
    </xf>
    <xf numFmtId="43" fontId="1" fillId="0" borderId="0" xfId="42" applyFont="1" applyBorder="1" applyAlignment="1">
      <alignment horizontal="center"/>
    </xf>
    <xf numFmtId="173" fontId="1" fillId="0" borderId="0" xfId="42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2" fillId="0" borderId="0" xfId="42" applyFont="1" applyAlignment="1">
      <alignment horizontal="center"/>
    </xf>
    <xf numFmtId="38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70" fontId="2" fillId="0" borderId="0" xfId="42" applyNumberFormat="1" applyFont="1" applyAlignment="1">
      <alignment/>
    </xf>
    <xf numFmtId="43" fontId="1" fillId="0" borderId="0" xfId="42" applyFont="1" applyBorder="1" applyAlignment="1">
      <alignment vertical="center"/>
    </xf>
    <xf numFmtId="170" fontId="2" fillId="0" borderId="17" xfId="42" applyNumberFormat="1" applyFont="1" applyBorder="1" applyAlignment="1">
      <alignment vertical="center"/>
    </xf>
    <xf numFmtId="170" fontId="2" fillId="0" borderId="0" xfId="42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8" fontId="2" fillId="0" borderId="0" xfId="0" applyNumberFormat="1" applyFont="1" applyBorder="1" applyAlignment="1" quotePrefix="1">
      <alignment horizontal="right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38" fontId="1" fillId="0" borderId="0" xfId="57" applyFont="1">
      <alignment/>
      <protection/>
    </xf>
    <xf numFmtId="43" fontId="1" fillId="0" borderId="0" xfId="42" applyFont="1" applyFill="1" applyAlignment="1">
      <alignment/>
    </xf>
    <xf numFmtId="43" fontId="1" fillId="0" borderId="0" xfId="42" applyFont="1" applyFill="1" applyAlignment="1">
      <alignment horizontal="center"/>
    </xf>
    <xf numFmtId="171" fontId="2" fillId="0" borderId="0" xfId="60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2" fillId="0" borderId="0" xfId="42" applyNumberFormat="1" applyFont="1" applyFill="1" applyAlignment="1">
      <alignment horizontal="center"/>
    </xf>
    <xf numFmtId="43" fontId="2" fillId="0" borderId="0" xfId="0" applyNumberFormat="1" applyFont="1" applyFill="1" applyAlignment="1">
      <alignment/>
    </xf>
    <xf numFmtId="10" fontId="2" fillId="0" borderId="0" xfId="60" applyNumberFormat="1" applyFont="1" applyFill="1" applyBorder="1" applyAlignment="1">
      <alignment/>
    </xf>
    <xf numFmtId="170" fontId="1" fillId="0" borderId="0" xfId="42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43" fontId="1" fillId="0" borderId="0" xfId="42" applyFont="1" applyFill="1" applyAlignment="1">
      <alignment horizontal="left"/>
    </xf>
    <xf numFmtId="43" fontId="3" fillId="0" borderId="0" xfId="42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DSBn-Accs0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3</xdr:row>
      <xdr:rowOff>400050</xdr:rowOff>
    </xdr:from>
    <xdr:to>
      <xdr:col>3</xdr:col>
      <xdr:colOff>390525</xdr:colOff>
      <xdr:row>3</xdr:row>
      <xdr:rowOff>400050</xdr:rowOff>
    </xdr:to>
    <xdr:sp>
      <xdr:nvSpPr>
        <xdr:cNvPr id="1" name="Line 1"/>
        <xdr:cNvSpPr>
          <a:spLocks/>
        </xdr:cNvSpPr>
      </xdr:nvSpPr>
      <xdr:spPr>
        <a:xfrm flipH="1">
          <a:off x="2486025" y="10287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3</xdr:row>
      <xdr:rowOff>390525</xdr:rowOff>
    </xdr:from>
    <xdr:to>
      <xdr:col>7</xdr:col>
      <xdr:colOff>523875</xdr:colOff>
      <xdr:row>3</xdr:row>
      <xdr:rowOff>390525</xdr:rowOff>
    </xdr:to>
    <xdr:sp>
      <xdr:nvSpPr>
        <xdr:cNvPr id="2" name="Line 2"/>
        <xdr:cNvSpPr>
          <a:spLocks/>
        </xdr:cNvSpPr>
      </xdr:nvSpPr>
      <xdr:spPr>
        <a:xfrm>
          <a:off x="3952875" y="10191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27.57421875" style="7" customWidth="1"/>
    <col min="2" max="2" width="12.8515625" style="2" customWidth="1"/>
    <col min="3" max="3" width="2.57421875" style="3" customWidth="1"/>
    <col min="4" max="4" width="12.8515625" style="2" customWidth="1"/>
    <col min="5" max="5" width="2.57421875" style="3" customWidth="1"/>
    <col min="6" max="6" width="12.8515625" style="2" customWidth="1"/>
    <col min="7" max="7" width="2.57421875" style="3" customWidth="1"/>
    <col min="8" max="8" width="12.8515625" style="2" customWidth="1"/>
    <col min="9" max="16384" width="9.140625" style="2" customWidth="1"/>
  </cols>
  <sheetData>
    <row r="1" spans="1:8" ht="12.75">
      <c r="A1" s="1" t="s">
        <v>0</v>
      </c>
      <c r="H1" s="4"/>
    </row>
    <row r="2" ht="12.75">
      <c r="A2" s="1" t="s">
        <v>1</v>
      </c>
    </row>
    <row r="3" ht="21" customHeight="1">
      <c r="A3" s="6" t="s">
        <v>2</v>
      </c>
    </row>
    <row r="4" ht="15" customHeight="1">
      <c r="A4" s="6" t="s">
        <v>114</v>
      </c>
    </row>
    <row r="5" ht="12" customHeight="1"/>
    <row r="6" spans="1:8" s="11" customFormat="1" ht="37.5" customHeight="1">
      <c r="A6" s="8"/>
      <c r="B6" s="9" t="s">
        <v>93</v>
      </c>
      <c r="C6" s="10"/>
      <c r="D6" s="9" t="s">
        <v>3</v>
      </c>
      <c r="E6" s="10"/>
      <c r="F6" s="9" t="s">
        <v>93</v>
      </c>
      <c r="G6" s="10"/>
      <c r="H6" s="9" t="s">
        <v>3</v>
      </c>
    </row>
    <row r="7" spans="1:8" s="16" customFormat="1" ht="15.75" customHeight="1">
      <c r="A7" s="13"/>
      <c r="B7" s="14"/>
      <c r="C7" s="15"/>
      <c r="D7" s="14"/>
      <c r="E7" s="15"/>
      <c r="F7" s="14"/>
      <c r="G7" s="15"/>
      <c r="H7" s="14"/>
    </row>
    <row r="8" spans="1:8" s="16" customFormat="1" ht="15" customHeight="1">
      <c r="A8" s="13"/>
      <c r="B8" s="17"/>
      <c r="C8" s="18" t="s">
        <v>4</v>
      </c>
      <c r="D8" s="19"/>
      <c r="E8" s="15"/>
      <c r="F8" s="17"/>
      <c r="G8" s="18" t="s">
        <v>5</v>
      </c>
      <c r="H8" s="19"/>
    </row>
    <row r="9" spans="1:8" s="25" customFormat="1" ht="58.5" customHeight="1">
      <c r="A9" s="20"/>
      <c r="B9" s="21" t="s">
        <v>110</v>
      </c>
      <c r="C9" s="22"/>
      <c r="D9" s="23" t="s">
        <v>111</v>
      </c>
      <c r="E9" s="24"/>
      <c r="F9" s="21" t="s">
        <v>112</v>
      </c>
      <c r="G9" s="22"/>
      <c r="H9" s="23" t="s">
        <v>113</v>
      </c>
    </row>
    <row r="10" spans="2:8" ht="15" customHeight="1">
      <c r="B10" s="26"/>
      <c r="C10" s="27"/>
      <c r="D10" s="26"/>
      <c r="E10" s="27"/>
      <c r="F10" s="26"/>
      <c r="G10" s="27"/>
      <c r="H10" s="26"/>
    </row>
    <row r="11" spans="2:8" ht="15" customHeight="1">
      <c r="B11" s="28" t="s">
        <v>6</v>
      </c>
      <c r="C11" s="29"/>
      <c r="D11" s="28" t="s">
        <v>6</v>
      </c>
      <c r="E11" s="29"/>
      <c r="F11" s="28" t="s">
        <v>6</v>
      </c>
      <c r="G11" s="29"/>
      <c r="H11" s="28" t="s">
        <v>6</v>
      </c>
    </row>
    <row r="12" ht="15" customHeight="1"/>
    <row r="13" spans="1:9" s="11" customFormat="1" ht="13.5" customHeight="1" thickBot="1">
      <c r="A13" s="8" t="s">
        <v>7</v>
      </c>
      <c r="B13" s="30">
        <v>80629</v>
      </c>
      <c r="C13" s="31"/>
      <c r="D13" s="30">
        <v>64118</v>
      </c>
      <c r="E13" s="31"/>
      <c r="F13" s="30">
        <v>316470</v>
      </c>
      <c r="G13" s="31"/>
      <c r="H13" s="30">
        <v>275233</v>
      </c>
      <c r="I13" s="105"/>
    </row>
    <row r="14" spans="1:8" s="11" customFormat="1" ht="13.5" customHeight="1" thickTop="1">
      <c r="A14" s="8"/>
      <c r="B14" s="12"/>
      <c r="C14" s="31"/>
      <c r="D14" s="12"/>
      <c r="E14" s="31"/>
      <c r="F14" s="12"/>
      <c r="G14" s="31"/>
      <c r="H14" s="12"/>
    </row>
    <row r="15" spans="1:8" s="11" customFormat="1" ht="13.5" customHeight="1">
      <c r="A15" s="8" t="s">
        <v>8</v>
      </c>
      <c r="B15" s="12">
        <v>4967</v>
      </c>
      <c r="C15" s="31"/>
      <c r="D15" s="12">
        <v>4372</v>
      </c>
      <c r="E15" s="31"/>
      <c r="F15" s="12">
        <f>F21-F19-F17</f>
        <v>19912</v>
      </c>
      <c r="G15" s="31"/>
      <c r="H15" s="12">
        <f>H21-H19-H17</f>
        <v>20241</v>
      </c>
    </row>
    <row r="16" spans="1:7" s="11" customFormat="1" ht="13.5" customHeight="1">
      <c r="A16" s="8"/>
      <c r="B16" s="12"/>
      <c r="C16" s="31"/>
      <c r="D16" s="12"/>
      <c r="E16" s="31"/>
      <c r="F16" s="12"/>
      <c r="G16" s="31"/>
    </row>
    <row r="17" spans="1:8" s="11" customFormat="1" ht="13.5" customHeight="1">
      <c r="A17" s="8" t="s">
        <v>9</v>
      </c>
      <c r="B17" s="12">
        <v>-689</v>
      </c>
      <c r="C17" s="31"/>
      <c r="D17" s="12">
        <v>-432</v>
      </c>
      <c r="E17" s="31"/>
      <c r="F17" s="12">
        <v>-3016</v>
      </c>
      <c r="G17" s="31"/>
      <c r="H17" s="12">
        <v>-2397</v>
      </c>
    </row>
    <row r="18" spans="1:8" s="11" customFormat="1" ht="13.5" customHeight="1">
      <c r="A18" s="8"/>
      <c r="B18" s="12"/>
      <c r="C18" s="31"/>
      <c r="D18" s="12"/>
      <c r="E18" s="31"/>
      <c r="F18" s="12"/>
      <c r="G18" s="31"/>
      <c r="H18" s="12"/>
    </row>
    <row r="19" spans="1:8" s="33" customFormat="1" ht="13.5" customHeight="1">
      <c r="A19" s="32" t="s">
        <v>10</v>
      </c>
      <c r="B19" s="12">
        <v>24</v>
      </c>
      <c r="C19" s="31"/>
      <c r="D19" s="12">
        <v>30</v>
      </c>
      <c r="E19" s="31"/>
      <c r="F19" s="12">
        <v>131</v>
      </c>
      <c r="G19" s="31"/>
      <c r="H19" s="12">
        <v>137</v>
      </c>
    </row>
    <row r="20" spans="1:8" s="33" customFormat="1" ht="13.5" customHeight="1">
      <c r="A20" s="32"/>
      <c r="B20" s="34"/>
      <c r="C20" s="31"/>
      <c r="D20" s="34"/>
      <c r="E20" s="31"/>
      <c r="F20" s="34"/>
      <c r="G20" s="31"/>
      <c r="H20" s="34"/>
    </row>
    <row r="21" spans="1:9" s="11" customFormat="1" ht="13.5" customHeight="1">
      <c r="A21" s="8" t="s">
        <v>11</v>
      </c>
      <c r="B21" s="12">
        <f>SUM(B15:B20)</f>
        <v>4302</v>
      </c>
      <c r="C21" s="31"/>
      <c r="D21" s="12">
        <f>SUM(D15:D20)</f>
        <v>3970</v>
      </c>
      <c r="E21" s="31"/>
      <c r="F21" s="12">
        <v>17027</v>
      </c>
      <c r="G21" s="31"/>
      <c r="H21" s="12">
        <v>17981</v>
      </c>
      <c r="I21" s="105"/>
    </row>
    <row r="22" spans="1:8" s="11" customFormat="1" ht="13.5" customHeight="1">
      <c r="A22" s="8"/>
      <c r="B22" s="35"/>
      <c r="C22" s="31"/>
      <c r="D22" s="35"/>
      <c r="E22" s="31"/>
      <c r="F22" s="35"/>
      <c r="G22" s="31"/>
      <c r="H22" s="35"/>
    </row>
    <row r="23" spans="1:9" s="33" customFormat="1" ht="13.5" customHeight="1">
      <c r="A23" s="32" t="s">
        <v>12</v>
      </c>
      <c r="B23" s="12">
        <v>-1273</v>
      </c>
      <c r="C23" s="31"/>
      <c r="D23" s="12">
        <v>-1355</v>
      </c>
      <c r="E23" s="31"/>
      <c r="F23" s="12">
        <v>-4375</v>
      </c>
      <c r="G23" s="31"/>
      <c r="H23" s="12">
        <v>-4238</v>
      </c>
      <c r="I23" s="101"/>
    </row>
    <row r="24" spans="1:8" s="33" customFormat="1" ht="13.5" customHeight="1">
      <c r="A24" s="32"/>
      <c r="B24" s="34"/>
      <c r="C24" s="31"/>
      <c r="D24" s="34"/>
      <c r="E24" s="31"/>
      <c r="F24" s="34"/>
      <c r="G24" s="31"/>
      <c r="H24" s="34"/>
    </row>
    <row r="25" spans="1:9" s="33" customFormat="1" ht="13.5" customHeight="1" thickBot="1">
      <c r="A25" s="32" t="s">
        <v>13</v>
      </c>
      <c r="B25" s="30">
        <f>SUM(B21:B23)</f>
        <v>3029</v>
      </c>
      <c r="C25" s="31"/>
      <c r="D25" s="30">
        <f>SUM(D21:D23)</f>
        <v>2615</v>
      </c>
      <c r="E25" s="31"/>
      <c r="F25" s="30">
        <f>SUM(F21:F23)</f>
        <v>12652</v>
      </c>
      <c r="G25" s="31"/>
      <c r="H25" s="30">
        <f>SUM(H21:H23)</f>
        <v>13743</v>
      </c>
      <c r="I25" s="101"/>
    </row>
    <row r="26" spans="1:8" s="33" customFormat="1" ht="13.5" customHeight="1" thickTop="1">
      <c r="A26" s="32"/>
      <c r="B26" s="12"/>
      <c r="C26" s="31"/>
      <c r="D26" s="12"/>
      <c r="E26" s="31"/>
      <c r="F26" s="12"/>
      <c r="G26" s="31"/>
      <c r="H26" s="12"/>
    </row>
    <row r="27" spans="1:8" s="33" customFormat="1" ht="13.5" customHeight="1">
      <c r="A27" s="32" t="s">
        <v>14</v>
      </c>
      <c r="B27" s="12"/>
      <c r="C27" s="31"/>
      <c r="D27" s="12"/>
      <c r="E27" s="31"/>
      <c r="F27" s="12"/>
      <c r="G27" s="31"/>
      <c r="H27" s="12"/>
    </row>
    <row r="28" spans="1:9" s="33" customFormat="1" ht="16.5" customHeight="1">
      <c r="A28" s="32" t="s">
        <v>15</v>
      </c>
      <c r="B28" s="12">
        <f>B30-B29</f>
        <v>2969</v>
      </c>
      <c r="C28" s="31"/>
      <c r="D28" s="12">
        <f>D30-D29</f>
        <v>2583</v>
      </c>
      <c r="E28" s="31"/>
      <c r="F28" s="12">
        <f>F30-F29</f>
        <v>12367</v>
      </c>
      <c r="G28" s="31"/>
      <c r="H28" s="12">
        <f>H30-H29</f>
        <v>13453</v>
      </c>
      <c r="I28" s="101"/>
    </row>
    <row r="29" spans="1:8" s="39" customFormat="1" ht="13.5" customHeight="1">
      <c r="A29" s="36" t="s">
        <v>16</v>
      </c>
      <c r="B29" s="37">
        <v>60</v>
      </c>
      <c r="C29" s="38"/>
      <c r="D29" s="37">
        <v>32</v>
      </c>
      <c r="E29" s="38"/>
      <c r="F29" s="37">
        <v>285</v>
      </c>
      <c r="G29" s="38"/>
      <c r="H29" s="37">
        <v>290</v>
      </c>
    </row>
    <row r="30" spans="1:8" s="33" customFormat="1" ht="19.5" customHeight="1" thickBot="1">
      <c r="A30" s="32"/>
      <c r="B30" s="40">
        <f>B25</f>
        <v>3029</v>
      </c>
      <c r="C30" s="31"/>
      <c r="D30" s="40">
        <f>D25</f>
        <v>2615</v>
      </c>
      <c r="E30" s="31"/>
      <c r="F30" s="40">
        <f>F25</f>
        <v>12652</v>
      </c>
      <c r="G30" s="31"/>
      <c r="H30" s="40">
        <f>H25</f>
        <v>13743</v>
      </c>
    </row>
    <row r="31" spans="1:8" s="33" customFormat="1" ht="27.75" customHeight="1" thickTop="1">
      <c r="A31" s="8" t="s">
        <v>17</v>
      </c>
      <c r="B31" s="12"/>
      <c r="C31" s="31"/>
      <c r="D31" s="12"/>
      <c r="E31" s="31"/>
      <c r="F31" s="12"/>
      <c r="G31" s="31"/>
      <c r="H31" s="12"/>
    </row>
    <row r="32" spans="1:9" s="33" customFormat="1" ht="16.5" customHeight="1">
      <c r="A32" s="8" t="s">
        <v>18</v>
      </c>
      <c r="B32" s="102">
        <v>2.39</v>
      </c>
      <c r="C32" s="32"/>
      <c r="D32" s="32">
        <v>2.06</v>
      </c>
      <c r="E32" s="32"/>
      <c r="F32" s="102">
        <v>10.02</v>
      </c>
      <c r="G32" s="32"/>
      <c r="H32" s="32">
        <v>11.13</v>
      </c>
      <c r="I32" s="101"/>
    </row>
    <row r="33" spans="1:9" s="11" customFormat="1" ht="13.5" customHeight="1">
      <c r="A33" s="8" t="s">
        <v>19</v>
      </c>
      <c r="B33" s="103">
        <v>2.36</v>
      </c>
      <c r="C33" s="32"/>
      <c r="D33" s="8">
        <v>2.02</v>
      </c>
      <c r="E33" s="32"/>
      <c r="F33" s="103">
        <v>9.73</v>
      </c>
      <c r="G33" s="32"/>
      <c r="H33" s="8">
        <v>11.12</v>
      </c>
      <c r="I33" s="101"/>
    </row>
    <row r="34" spans="1:2" s="11" customFormat="1" ht="15" customHeight="1">
      <c r="A34" s="2"/>
      <c r="B34" s="104"/>
    </row>
    <row r="35" ht="12.75" customHeight="1"/>
    <row r="36" ht="12.75" customHeight="1"/>
    <row r="37" ht="84.75" customHeight="1"/>
    <row r="38" spans="1:7" ht="12.75" customHeight="1">
      <c r="A38" s="1" t="s">
        <v>20</v>
      </c>
      <c r="C38" s="2"/>
      <c r="E38" s="2"/>
      <c r="G38" s="2"/>
    </row>
    <row r="39" spans="1:7" ht="12.75" customHeight="1">
      <c r="A39" s="1" t="s">
        <v>95</v>
      </c>
      <c r="C39" s="2"/>
      <c r="E39" s="2"/>
      <c r="G39" s="2"/>
    </row>
    <row r="40" ht="12.75" customHeight="1">
      <c r="A40" s="1" t="s">
        <v>21</v>
      </c>
    </row>
    <row r="41" ht="12.75" customHeight="1">
      <c r="A41" s="1"/>
    </row>
  </sheetData>
  <sheetProtection/>
  <printOptions/>
  <pageMargins left="1" right="0" top="0.5" bottom="0.25" header="0" footer="0"/>
  <pageSetup horizontalDpi="600" verticalDpi="600" orientation="portrait" scale="95" r:id="rId1"/>
  <headerFooter alignWithMargins="0">
    <oddFooter>&amp;C&amp;"Times New Roman,Regular"&amp;9Page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8515625" style="7" customWidth="1"/>
    <col min="2" max="2" width="8.28125" style="7" customWidth="1"/>
    <col min="3" max="3" width="13.421875" style="41" customWidth="1"/>
    <col min="4" max="4" width="7.57421875" style="7" customWidth="1"/>
    <col min="5" max="5" width="13.421875" style="41" customWidth="1"/>
    <col min="6" max="6" width="20.8515625" style="2" customWidth="1"/>
    <col min="7" max="16384" width="9.140625" style="2" customWidth="1"/>
  </cols>
  <sheetData>
    <row r="1" spans="1:4" ht="12.75" customHeight="1">
      <c r="A1" s="1" t="s">
        <v>0</v>
      </c>
      <c r="B1" s="1"/>
      <c r="D1" s="1"/>
    </row>
    <row r="2" spans="1:4" ht="12.75" customHeight="1">
      <c r="A2" s="1" t="s">
        <v>1</v>
      </c>
      <c r="B2" s="1"/>
      <c r="D2" s="1"/>
    </row>
    <row r="3" spans="1:4" ht="12.75" customHeight="1">
      <c r="A3" s="6" t="s">
        <v>22</v>
      </c>
      <c r="B3" s="6"/>
      <c r="D3" s="6"/>
    </row>
    <row r="4" spans="1:4" ht="12.75" customHeight="1">
      <c r="A4" s="6" t="s">
        <v>115</v>
      </c>
      <c r="B4" s="6"/>
      <c r="D4" s="6"/>
    </row>
    <row r="5" spans="3:5" ht="20.25" customHeight="1">
      <c r="C5" s="42" t="s">
        <v>23</v>
      </c>
      <c r="E5" s="42" t="s">
        <v>23</v>
      </c>
    </row>
    <row r="6" spans="1:5" ht="12.75" customHeight="1">
      <c r="A6" s="7" t="s">
        <v>24</v>
      </c>
      <c r="C6" s="43" t="s">
        <v>116</v>
      </c>
      <c r="E6" s="43" t="s">
        <v>103</v>
      </c>
    </row>
    <row r="7" spans="3:5" ht="12.75" customHeight="1">
      <c r="C7" s="42" t="s">
        <v>6</v>
      </c>
      <c r="E7" s="42" t="s">
        <v>6</v>
      </c>
    </row>
    <row r="8" spans="3:5" ht="12.75" customHeight="1">
      <c r="C8" s="42"/>
      <c r="E8" s="42"/>
    </row>
    <row r="9" spans="1:5" ht="12.75" customHeight="1">
      <c r="A9" s="44" t="s">
        <v>25</v>
      </c>
      <c r="B9" s="1"/>
      <c r="C9" s="42"/>
      <c r="D9" s="1"/>
      <c r="E9" s="42"/>
    </row>
    <row r="10" spans="1:4" ht="15.75" customHeight="1">
      <c r="A10" s="45" t="s">
        <v>26</v>
      </c>
      <c r="B10" s="45"/>
      <c r="D10" s="45"/>
    </row>
    <row r="11" spans="1:5" ht="12.75" customHeight="1">
      <c r="A11" s="46" t="s">
        <v>27</v>
      </c>
      <c r="B11" s="46"/>
      <c r="C11" s="41">
        <v>38046</v>
      </c>
      <c r="D11" s="46"/>
      <c r="E11" s="41">
        <f>40956-E13-E12</f>
        <v>35723</v>
      </c>
    </row>
    <row r="12" spans="1:5" ht="12.75" customHeight="1">
      <c r="A12" s="46" t="s">
        <v>117</v>
      </c>
      <c r="B12" s="46"/>
      <c r="C12" s="41">
        <v>5001</v>
      </c>
      <c r="D12" s="46"/>
      <c r="E12" s="41">
        <f>C12+102</f>
        <v>5103</v>
      </c>
    </row>
    <row r="13" spans="1:5" ht="12.75" customHeight="1">
      <c r="A13" s="46" t="s">
        <v>91</v>
      </c>
      <c r="B13" s="46"/>
      <c r="C13" s="41">
        <v>130</v>
      </c>
      <c r="D13" s="46"/>
      <c r="E13" s="41">
        <v>130</v>
      </c>
    </row>
    <row r="14" spans="1:5" ht="12.75" customHeight="1">
      <c r="A14" s="46" t="s">
        <v>28</v>
      </c>
      <c r="B14" s="46"/>
      <c r="C14" s="41">
        <v>837</v>
      </c>
      <c r="D14" s="46"/>
      <c r="E14" s="41">
        <v>837</v>
      </c>
    </row>
    <row r="15" spans="1:5" ht="12.75" customHeight="1">
      <c r="A15" s="46"/>
      <c r="B15" s="46"/>
      <c r="C15" s="47">
        <f>SUM(C11:C14)</f>
        <v>44014</v>
      </c>
      <c r="D15" s="46"/>
      <c r="E15" s="47">
        <f>SUM(E11:E14)</f>
        <v>41793</v>
      </c>
    </row>
    <row r="16" spans="1:4" ht="12.75" customHeight="1">
      <c r="A16" s="46"/>
      <c r="B16" s="46"/>
      <c r="D16" s="46"/>
    </row>
    <row r="17" spans="1:4" ht="12.75" customHeight="1">
      <c r="A17" s="45" t="s">
        <v>29</v>
      </c>
      <c r="B17" s="45"/>
      <c r="D17" s="45"/>
    </row>
    <row r="18" spans="1:5" ht="12.75" customHeight="1">
      <c r="A18" s="46" t="s">
        <v>30</v>
      </c>
      <c r="B18" s="46"/>
      <c r="C18" s="41">
        <v>54193</v>
      </c>
      <c r="D18" s="46"/>
      <c r="E18" s="41">
        <v>59015</v>
      </c>
    </row>
    <row r="19" spans="1:5" ht="12.75" customHeight="1">
      <c r="A19" s="46" t="s">
        <v>31</v>
      </c>
      <c r="B19" s="46"/>
      <c r="C19" s="41">
        <v>68180</v>
      </c>
      <c r="D19" s="46"/>
      <c r="E19" s="41">
        <v>72712</v>
      </c>
    </row>
    <row r="20" spans="1:5" ht="12.75" customHeight="1">
      <c r="A20" s="46" t="s">
        <v>32</v>
      </c>
      <c r="B20" s="46"/>
      <c r="C20" s="41">
        <v>3577</v>
      </c>
      <c r="D20" s="46"/>
      <c r="E20" s="41">
        <v>2262</v>
      </c>
    </row>
    <row r="21" spans="1:5" ht="12.75" customHeight="1">
      <c r="A21" s="46" t="s">
        <v>33</v>
      </c>
      <c r="B21" s="46"/>
      <c r="C21" s="41">
        <v>9871</v>
      </c>
      <c r="D21" s="46"/>
      <c r="E21" s="41">
        <v>7218</v>
      </c>
    </row>
    <row r="22" spans="1:5" ht="12.75" customHeight="1">
      <c r="A22" s="46"/>
      <c r="B22" s="46"/>
      <c r="C22" s="47">
        <f>SUM(C18:C21)</f>
        <v>135821</v>
      </c>
      <c r="D22" s="46"/>
      <c r="E22" s="47">
        <f>SUM(E18:E21)</f>
        <v>141207</v>
      </c>
    </row>
    <row r="23" spans="1:4" ht="12.75" customHeight="1">
      <c r="A23" s="46"/>
      <c r="B23" s="46"/>
      <c r="D23" s="46"/>
    </row>
    <row r="24" spans="1:5" ht="12.75" customHeight="1" thickBot="1">
      <c r="A24" s="48" t="s">
        <v>34</v>
      </c>
      <c r="B24" s="48"/>
      <c r="C24" s="49">
        <f>C15+C22</f>
        <v>179835</v>
      </c>
      <c r="D24" s="48"/>
      <c r="E24" s="49">
        <f>E15+E22</f>
        <v>183000</v>
      </c>
    </row>
    <row r="25" spans="1:5" ht="24" customHeight="1" thickTop="1">
      <c r="A25" s="48"/>
      <c r="B25" s="48"/>
      <c r="C25" s="50"/>
      <c r="D25" s="48"/>
      <c r="E25" s="50"/>
    </row>
    <row r="26" spans="1:5" ht="12.75" customHeight="1">
      <c r="A26" s="44" t="s">
        <v>35</v>
      </c>
      <c r="B26" s="1"/>
      <c r="C26" s="42"/>
      <c r="D26" s="1"/>
      <c r="E26" s="42"/>
    </row>
    <row r="27" spans="1:4" ht="18.75" customHeight="1">
      <c r="A27" s="45" t="s">
        <v>36</v>
      </c>
      <c r="B27" s="45"/>
      <c r="D27" s="45"/>
    </row>
    <row r="28" spans="1:5" ht="12.75" customHeight="1">
      <c r="A28" s="46" t="s">
        <v>37</v>
      </c>
      <c r="B28" s="46"/>
      <c r="C28" s="41">
        <v>62001</v>
      </c>
      <c r="D28" s="46"/>
      <c r="E28" s="41">
        <v>62001</v>
      </c>
    </row>
    <row r="29" spans="1:5" ht="12.75" customHeight="1">
      <c r="A29" s="46" t="s">
        <v>38</v>
      </c>
      <c r="B29" s="46"/>
      <c r="C29" s="41">
        <v>195</v>
      </c>
      <c r="D29" s="46"/>
      <c r="E29" s="41">
        <v>195</v>
      </c>
    </row>
    <row r="30" spans="1:5" ht="12.75" customHeight="1">
      <c r="A30" s="46" t="s">
        <v>101</v>
      </c>
      <c r="B30" s="46"/>
      <c r="C30" s="41">
        <v>-914</v>
      </c>
      <c r="D30" s="46"/>
      <c r="E30" s="41">
        <v>-791</v>
      </c>
    </row>
    <row r="31" spans="1:5" ht="12.75" customHeight="1">
      <c r="A31" s="46" t="s">
        <v>39</v>
      </c>
      <c r="B31" s="46"/>
      <c r="C31" s="41">
        <v>6298</v>
      </c>
      <c r="D31" s="46"/>
      <c r="E31" s="41">
        <v>4287</v>
      </c>
    </row>
    <row r="32" spans="1:5" ht="12.75" customHeight="1">
      <c r="A32" s="46" t="s">
        <v>102</v>
      </c>
      <c r="B32" s="46"/>
      <c r="C32" s="41">
        <v>26314</v>
      </c>
      <c r="D32" s="46"/>
      <c r="E32" s="41">
        <v>23344</v>
      </c>
    </row>
    <row r="33" spans="1:5" ht="12.75" customHeight="1">
      <c r="A33" s="46"/>
      <c r="B33" s="46"/>
      <c r="C33" s="51">
        <f>SUM(C28:C32)</f>
        <v>93894</v>
      </c>
      <c r="D33" s="46"/>
      <c r="E33" s="51">
        <f>SUM(E28:E32)</f>
        <v>89036</v>
      </c>
    </row>
    <row r="34" spans="1:5" ht="12.75" customHeight="1">
      <c r="A34" s="48" t="s">
        <v>40</v>
      </c>
      <c r="B34" s="48"/>
      <c r="C34" s="41">
        <v>1021</v>
      </c>
      <c r="D34" s="48"/>
      <c r="E34" s="41">
        <v>962</v>
      </c>
    </row>
    <row r="35" spans="1:4" ht="4.5" customHeight="1">
      <c r="A35" s="46"/>
      <c r="B35" s="46"/>
      <c r="D35" s="46"/>
    </row>
    <row r="36" spans="1:5" ht="12.75" customHeight="1" thickBot="1">
      <c r="A36" s="48" t="s">
        <v>41</v>
      </c>
      <c r="B36" s="48"/>
      <c r="C36" s="52">
        <f>SUM(C33:C34)</f>
        <v>94915</v>
      </c>
      <c r="D36" s="48"/>
      <c r="E36" s="52">
        <f>SUM(E33:E34)</f>
        <v>89998</v>
      </c>
    </row>
    <row r="37" spans="1:4" ht="12.75" customHeight="1" thickTop="1">
      <c r="A37" s="46"/>
      <c r="B37" s="46"/>
      <c r="D37" s="46"/>
    </row>
    <row r="38" spans="1:4" ht="12.75" customHeight="1">
      <c r="A38" s="45" t="s">
        <v>42</v>
      </c>
      <c r="B38" s="45"/>
      <c r="D38" s="45"/>
    </row>
    <row r="39" spans="1:5" ht="12.75" customHeight="1">
      <c r="A39" s="46" t="s">
        <v>43</v>
      </c>
      <c r="B39" s="46"/>
      <c r="C39" s="41">
        <v>155</v>
      </c>
      <c r="D39" s="46"/>
      <c r="E39" s="41">
        <v>173</v>
      </c>
    </row>
    <row r="40" spans="1:5" ht="12.75" customHeight="1">
      <c r="A40" s="46" t="s">
        <v>44</v>
      </c>
      <c r="B40" s="46"/>
      <c r="C40" s="41">
        <v>68</v>
      </c>
      <c r="D40" s="46"/>
      <c r="E40" s="41">
        <v>76</v>
      </c>
    </row>
    <row r="41" spans="1:5" ht="12.75" customHeight="1">
      <c r="A41" s="46" t="s">
        <v>45</v>
      </c>
      <c r="B41" s="46"/>
      <c r="C41" s="41">
        <v>1559</v>
      </c>
      <c r="D41" s="46"/>
      <c r="E41" s="41">
        <v>1406</v>
      </c>
    </row>
    <row r="42" spans="1:5" ht="12.75" customHeight="1">
      <c r="A42" s="46" t="s">
        <v>46</v>
      </c>
      <c r="B42" s="46"/>
      <c r="C42" s="41">
        <v>2265</v>
      </c>
      <c r="D42" s="46"/>
      <c r="E42" s="41">
        <v>2008</v>
      </c>
    </row>
    <row r="43" spans="1:5" ht="12.75" customHeight="1">
      <c r="A43" s="46"/>
      <c r="B43" s="46"/>
      <c r="C43" s="47">
        <f>SUM(C39:C42)</f>
        <v>4047</v>
      </c>
      <c r="D43" s="46"/>
      <c r="E43" s="47">
        <f>SUM(E39:E42)</f>
        <v>3663</v>
      </c>
    </row>
    <row r="44" spans="1:4" ht="12.75" customHeight="1">
      <c r="A44" s="46"/>
      <c r="B44" s="46"/>
      <c r="D44" s="46"/>
    </row>
    <row r="45" spans="1:4" ht="12.75" customHeight="1">
      <c r="A45" s="45" t="s">
        <v>47</v>
      </c>
      <c r="B45" s="45"/>
      <c r="D45" s="45"/>
    </row>
    <row r="46" spans="1:5" ht="12.75" customHeight="1">
      <c r="A46" s="46" t="s">
        <v>48</v>
      </c>
      <c r="B46" s="46"/>
      <c r="C46" s="41">
        <v>15589</v>
      </c>
      <c r="D46" s="46"/>
      <c r="E46" s="41">
        <v>20763</v>
      </c>
    </row>
    <row r="47" spans="1:5" ht="12.75" customHeight="1">
      <c r="A47" s="46" t="s">
        <v>49</v>
      </c>
      <c r="B47" s="46"/>
      <c r="C47" s="41">
        <v>3839</v>
      </c>
      <c r="D47" s="46"/>
      <c r="E47" s="41">
        <v>4664</v>
      </c>
    </row>
    <row r="48" spans="1:5" ht="12.75" customHeight="1">
      <c r="A48" s="46" t="s">
        <v>50</v>
      </c>
      <c r="B48" s="46"/>
      <c r="C48" s="41">
        <v>188</v>
      </c>
      <c r="D48" s="46"/>
      <c r="E48" s="41">
        <v>403</v>
      </c>
    </row>
    <row r="49" spans="1:5" ht="12.75" customHeight="1">
      <c r="A49" s="46" t="s">
        <v>44</v>
      </c>
      <c r="B49" s="46"/>
      <c r="C49" s="41">
        <v>32</v>
      </c>
      <c r="D49" s="46"/>
      <c r="E49" s="41">
        <v>32</v>
      </c>
    </row>
    <row r="50" spans="1:5" ht="12.75" customHeight="1">
      <c r="A50" s="46" t="s">
        <v>45</v>
      </c>
      <c r="B50" s="46"/>
      <c r="C50" s="41">
        <v>59739</v>
      </c>
      <c r="D50" s="46"/>
      <c r="E50" s="41">
        <v>62151</v>
      </c>
    </row>
    <row r="51" spans="1:5" ht="12.75" customHeight="1">
      <c r="A51" s="46" t="s">
        <v>51</v>
      </c>
      <c r="B51" s="46"/>
      <c r="C51" s="41">
        <v>1486</v>
      </c>
      <c r="D51" s="46"/>
      <c r="E51" s="41">
        <v>1326</v>
      </c>
    </row>
    <row r="52" spans="1:5" ht="12.75" customHeight="1">
      <c r="A52" s="48"/>
      <c r="B52" s="48"/>
      <c r="C52" s="47">
        <f>SUM(C46:C51)</f>
        <v>80873</v>
      </c>
      <c r="D52" s="48"/>
      <c r="E52" s="47">
        <f>SUM(E46:E51)</f>
        <v>89339</v>
      </c>
    </row>
    <row r="53" spans="1:4" ht="12.75" customHeight="1">
      <c r="A53" s="2"/>
      <c r="B53" s="2"/>
      <c r="D53" s="2"/>
    </row>
    <row r="54" spans="1:5" ht="12.75" customHeight="1" thickBot="1">
      <c r="A54" s="48" t="s">
        <v>52</v>
      </c>
      <c r="B54" s="48"/>
      <c r="C54" s="53">
        <f>C43+C52</f>
        <v>84920</v>
      </c>
      <c r="D54" s="48"/>
      <c r="E54" s="53">
        <f>E43+E52</f>
        <v>93002</v>
      </c>
    </row>
    <row r="55" spans="1:4" ht="12.75" customHeight="1" thickTop="1">
      <c r="A55" s="46"/>
      <c r="B55" s="46"/>
      <c r="D55" s="46"/>
    </row>
    <row r="56" spans="1:5" ht="12.75" customHeight="1" thickBot="1">
      <c r="A56" s="48" t="s">
        <v>53</v>
      </c>
      <c r="B56" s="46"/>
      <c r="C56" s="49">
        <f>C36+C54</f>
        <v>179835</v>
      </c>
      <c r="D56" s="46"/>
      <c r="E56" s="49">
        <f>E36+E54</f>
        <v>183000</v>
      </c>
    </row>
    <row r="57" ht="12.75" customHeight="1" thickTop="1"/>
    <row r="58" spans="1:5" ht="12.75" customHeight="1">
      <c r="A58" s="7" t="s">
        <v>54</v>
      </c>
      <c r="C58" s="54">
        <f>(C56-C34-C54)/(C28/0.5)</f>
        <v>0.7571974645570233</v>
      </c>
      <c r="E58" s="54">
        <f>(E56-E34-E54)/(E28/0.5)</f>
        <v>0.7180206770858535</v>
      </c>
    </row>
    <row r="59" ht="21.75" customHeight="1"/>
    <row r="60" spans="1:4" ht="12.75" customHeight="1">
      <c r="A60" s="1" t="s">
        <v>55</v>
      </c>
      <c r="B60" s="1"/>
      <c r="D60" s="1"/>
    </row>
    <row r="61" spans="1:4" ht="12.75" customHeight="1">
      <c r="A61" s="1" t="s">
        <v>96</v>
      </c>
      <c r="B61" s="1"/>
      <c r="D61" s="1"/>
    </row>
    <row r="62" spans="1:4" ht="12.75" customHeight="1">
      <c r="A62" s="1"/>
      <c r="B62" s="1"/>
      <c r="D62" s="1"/>
    </row>
  </sheetData>
  <sheetProtection/>
  <printOptions/>
  <pageMargins left="0.75" right="0" top="0.5" bottom="0.25" header="0.5" footer="0"/>
  <pageSetup horizontalDpi="600" verticalDpi="600" orientation="portrait" scale="93" r:id="rId1"/>
  <headerFooter alignWithMargins="0">
    <oddFooter>&amp;C&amp;"Times New Roman,Regular"&amp;9Page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:D1"/>
    </sheetView>
  </sheetViews>
  <sheetFormatPr defaultColWidth="9.140625" defaultRowHeight="13.5" customHeight="1"/>
  <cols>
    <col min="1" max="1" width="50.140625" style="2" customWidth="1"/>
    <col min="2" max="2" width="9.57421875" style="58" customWidth="1"/>
    <col min="3" max="3" width="2.28125" style="2" customWidth="1"/>
    <col min="4" max="4" width="5.8515625" style="2" customWidth="1"/>
    <col min="5" max="5" width="10.00390625" style="2" customWidth="1"/>
    <col min="6" max="6" width="2.421875" style="2" customWidth="1"/>
    <col min="7" max="7" width="8.00390625" style="2" customWidth="1"/>
    <col min="8" max="16384" width="9.140625" style="2" customWidth="1"/>
  </cols>
  <sheetData>
    <row r="1" spans="1:4" ht="12.75" customHeight="1">
      <c r="A1" s="108" t="s">
        <v>0</v>
      </c>
      <c r="B1" s="108"/>
      <c r="C1" s="108"/>
      <c r="D1" s="108"/>
    </row>
    <row r="2" spans="1:4" ht="12.75" customHeight="1">
      <c r="A2" s="108" t="s">
        <v>1</v>
      </c>
      <c r="B2" s="108"/>
      <c r="C2" s="108"/>
      <c r="D2" s="108"/>
    </row>
    <row r="3" spans="1:4" ht="21" customHeight="1">
      <c r="A3" s="109" t="s">
        <v>56</v>
      </c>
      <c r="B3" s="109"/>
      <c r="C3" s="109"/>
      <c r="D3" s="109"/>
    </row>
    <row r="4" spans="1:4" ht="27" customHeight="1">
      <c r="A4" s="110"/>
      <c r="B4" s="110"/>
      <c r="C4" s="110"/>
      <c r="D4" s="110"/>
    </row>
    <row r="5" spans="2:6" s="55" customFormat="1" ht="65.25" customHeight="1">
      <c r="B5" s="106" t="s">
        <v>118</v>
      </c>
      <c r="C5" s="106"/>
      <c r="E5" s="106" t="s">
        <v>119</v>
      </c>
      <c r="F5" s="106"/>
    </row>
    <row r="6" spans="2:6" s="55" customFormat="1" ht="19.5" customHeight="1">
      <c r="B6" s="107" t="s">
        <v>6</v>
      </c>
      <c r="C6" s="107"/>
      <c r="E6" s="107" t="s">
        <v>6</v>
      </c>
      <c r="F6" s="107"/>
    </row>
    <row r="7" spans="1:5" ht="21" customHeight="1">
      <c r="A7" s="7" t="s">
        <v>125</v>
      </c>
      <c r="B7" s="5">
        <f>CCIS!F25</f>
        <v>12652</v>
      </c>
      <c r="E7" s="5">
        <f>CCIS!H25</f>
        <v>13743</v>
      </c>
    </row>
    <row r="8" spans="1:5" ht="19.5" customHeight="1">
      <c r="A8" s="57" t="s">
        <v>57</v>
      </c>
      <c r="E8" s="58"/>
    </row>
    <row r="9" spans="1:5" ht="16.5" customHeight="1">
      <c r="A9" s="59" t="s">
        <v>58</v>
      </c>
      <c r="B9" s="5">
        <v>2862</v>
      </c>
      <c r="E9" s="5">
        <v>3658</v>
      </c>
    </row>
    <row r="10" spans="1:5" ht="16.5" customHeight="1">
      <c r="A10" s="60" t="s">
        <v>59</v>
      </c>
      <c r="B10" s="5">
        <v>2885</v>
      </c>
      <c r="E10" s="5">
        <v>2260</v>
      </c>
    </row>
    <row r="11" spans="1:6" s="63" customFormat="1" ht="16.5" customHeight="1">
      <c r="A11" s="60" t="s">
        <v>120</v>
      </c>
      <c r="B11" s="61">
        <f>-CCIS!F23</f>
        <v>4375</v>
      </c>
      <c r="C11" s="62"/>
      <c r="E11" s="61">
        <v>4238</v>
      </c>
      <c r="F11" s="62"/>
    </row>
    <row r="12" spans="1:5" ht="16.5" customHeight="1">
      <c r="A12" s="64" t="s">
        <v>60</v>
      </c>
      <c r="B12" s="5">
        <f>SUM(B7:B11)</f>
        <v>22774</v>
      </c>
      <c r="E12" s="5">
        <f>SUM(E7:E11)</f>
        <v>23899</v>
      </c>
    </row>
    <row r="13" spans="1:5" ht="13.5" customHeight="1">
      <c r="A13" s="11"/>
      <c r="E13" s="58"/>
    </row>
    <row r="14" spans="1:5" ht="13.5" customHeight="1">
      <c r="A14" s="57" t="s">
        <v>61</v>
      </c>
      <c r="E14" s="58"/>
    </row>
    <row r="15" spans="1:5" ht="16.5" customHeight="1">
      <c r="A15" s="59" t="s">
        <v>62</v>
      </c>
      <c r="B15" s="5">
        <v>-22979</v>
      </c>
      <c r="E15" s="5">
        <v>-19366</v>
      </c>
    </row>
    <row r="16" spans="1:6" s="63" customFormat="1" ht="16.5" customHeight="1">
      <c r="A16" s="60" t="s">
        <v>63</v>
      </c>
      <c r="B16" s="61">
        <v>-1301</v>
      </c>
      <c r="C16" s="62"/>
      <c r="E16" s="61">
        <v>2232</v>
      </c>
      <c r="F16" s="62"/>
    </row>
    <row r="17" spans="1:5" ht="16.5" customHeight="1">
      <c r="A17" s="64" t="s">
        <v>92</v>
      </c>
      <c r="B17" s="5">
        <f>SUM(B12:B16)</f>
        <v>-1506</v>
      </c>
      <c r="E17" s="5">
        <f>SUM(E12:E16)</f>
        <v>6765</v>
      </c>
    </row>
    <row r="18" spans="1:5" ht="21" customHeight="1">
      <c r="A18" s="59" t="s">
        <v>64</v>
      </c>
      <c r="B18" s="5">
        <v>-4787</v>
      </c>
      <c r="E18" s="5">
        <v>-2699</v>
      </c>
    </row>
    <row r="19" spans="1:6" s="63" customFormat="1" ht="13.5" customHeight="1">
      <c r="A19" s="60" t="s">
        <v>121</v>
      </c>
      <c r="B19" s="61">
        <v>-3016</v>
      </c>
      <c r="C19" s="62"/>
      <c r="E19" s="61">
        <v>-2398</v>
      </c>
      <c r="F19" s="62"/>
    </row>
    <row r="20" spans="1:5" ht="17.25" customHeight="1">
      <c r="A20" s="57" t="s">
        <v>90</v>
      </c>
      <c r="B20" s="5">
        <f>SUM(B17:B19)</f>
        <v>-9309</v>
      </c>
      <c r="E20" s="5">
        <f>SUM(E17:E19)</f>
        <v>1668</v>
      </c>
    </row>
    <row r="21" spans="1:5" ht="17.25" customHeight="1">
      <c r="A21" s="57" t="s">
        <v>99</v>
      </c>
      <c r="B21" s="5">
        <v>-2759</v>
      </c>
      <c r="E21" s="5">
        <v>-6943</v>
      </c>
    </row>
    <row r="22" spans="1:6" s="63" customFormat="1" ht="20.25" customHeight="1">
      <c r="A22" s="65" t="s">
        <v>100</v>
      </c>
      <c r="B22" s="61">
        <v>13145</v>
      </c>
      <c r="C22" s="62"/>
      <c r="E22" s="61">
        <v>4942</v>
      </c>
      <c r="F22" s="62"/>
    </row>
    <row r="23" spans="1:5" ht="18" customHeight="1">
      <c r="A23" s="66" t="s">
        <v>65</v>
      </c>
      <c r="B23" s="41">
        <f>SUM(B20:B22)</f>
        <v>1077</v>
      </c>
      <c r="E23" s="41">
        <f>SUM(E20:E22)</f>
        <v>-333</v>
      </c>
    </row>
    <row r="24" spans="1:5" ht="18" customHeight="1">
      <c r="A24" s="66" t="s">
        <v>122</v>
      </c>
      <c r="B24" s="41">
        <v>24</v>
      </c>
      <c r="E24" s="41">
        <v>184</v>
      </c>
    </row>
    <row r="25" spans="1:5" s="63" customFormat="1" ht="21" customHeight="1">
      <c r="A25" s="63" t="s">
        <v>123</v>
      </c>
      <c r="B25" s="67">
        <v>6795</v>
      </c>
      <c r="E25" s="67">
        <v>6944</v>
      </c>
    </row>
    <row r="26" spans="1:6" s="63" customFormat="1" ht="18" customHeight="1" thickBot="1">
      <c r="A26" s="63" t="s">
        <v>124</v>
      </c>
      <c r="B26" s="68">
        <f>SUM(B23:B25)</f>
        <v>7896</v>
      </c>
      <c r="C26" s="69"/>
      <c r="E26" s="68">
        <f>SUM(E23:E25)</f>
        <v>6795</v>
      </c>
      <c r="F26" s="69"/>
    </row>
    <row r="27" spans="2:5" ht="13.5" customHeight="1" thickTop="1">
      <c r="B27" s="5"/>
      <c r="E27" s="5"/>
    </row>
    <row r="28" spans="1:5" ht="21" customHeight="1">
      <c r="A28" s="60" t="s">
        <v>126</v>
      </c>
      <c r="B28" s="70"/>
      <c r="E28" s="70"/>
    </row>
    <row r="29" spans="1:5" s="11" customFormat="1" ht="19.5" customHeight="1">
      <c r="A29" s="59" t="s">
        <v>66</v>
      </c>
      <c r="B29" s="71">
        <f>CCBS!C21</f>
        <v>9871</v>
      </c>
      <c r="C29" s="33"/>
      <c r="E29" s="71">
        <v>8993</v>
      </c>
    </row>
    <row r="30" spans="1:3" ht="15" customHeight="1">
      <c r="A30" s="59" t="s">
        <v>67</v>
      </c>
      <c r="B30" s="5"/>
      <c r="C30" s="3"/>
    </row>
    <row r="31" spans="1:5" ht="13.5" customHeight="1">
      <c r="A31" s="72" t="s">
        <v>68</v>
      </c>
      <c r="B31" s="5">
        <v>-1975</v>
      </c>
      <c r="C31" s="3"/>
      <c r="E31" s="5">
        <v>-2198</v>
      </c>
    </row>
    <row r="32" spans="2:5" ht="6" customHeight="1">
      <c r="B32" s="73"/>
      <c r="C32" s="3"/>
      <c r="E32" s="73"/>
    </row>
    <row r="33" spans="2:6" s="63" customFormat="1" ht="18" customHeight="1" thickBot="1">
      <c r="B33" s="74">
        <f>SUM(B29:B31)</f>
        <v>7896</v>
      </c>
      <c r="C33" s="39"/>
      <c r="E33" s="74">
        <f>SUM(E29:E31)</f>
        <v>6795</v>
      </c>
      <c r="F33" s="39"/>
    </row>
    <row r="34" ht="12.75" customHeight="1" thickTop="1">
      <c r="B34" s="5"/>
    </row>
    <row r="35" ht="12.75" customHeight="1">
      <c r="B35" s="5"/>
    </row>
    <row r="36" ht="12.75" customHeight="1">
      <c r="B36" s="5"/>
    </row>
    <row r="37" ht="82.5" customHeight="1">
      <c r="B37" s="5"/>
    </row>
    <row r="38" spans="1:2" ht="12.75" customHeight="1">
      <c r="A38" s="1" t="s">
        <v>69</v>
      </c>
      <c r="B38" s="5"/>
    </row>
    <row r="39" spans="1:2" ht="12.75" customHeight="1">
      <c r="A39" s="1" t="s">
        <v>97</v>
      </c>
      <c r="B39" s="5"/>
    </row>
    <row r="40" spans="1:2" ht="12.75" customHeight="1">
      <c r="A40" s="1" t="s">
        <v>70</v>
      </c>
      <c r="B40" s="5"/>
    </row>
    <row r="41" spans="1:2" ht="16.5" customHeight="1">
      <c r="A41" s="1"/>
      <c r="B41" s="5"/>
    </row>
  </sheetData>
  <sheetProtection/>
  <mergeCells count="8">
    <mergeCell ref="B5:C5"/>
    <mergeCell ref="E5:F5"/>
    <mergeCell ref="B6:C6"/>
    <mergeCell ref="E6:F6"/>
    <mergeCell ref="A1:D1"/>
    <mergeCell ref="A2:D2"/>
    <mergeCell ref="A3:D3"/>
    <mergeCell ref="A4:D4"/>
  </mergeCells>
  <printOptions/>
  <pageMargins left="1" right="0" top="0.5" bottom="0.25" header="0.5" footer="0"/>
  <pageSetup horizontalDpi="600" verticalDpi="600" orientation="portrait" scale="95" r:id="rId1"/>
  <headerFooter alignWithMargins="0">
    <oddFooter>&amp;C&amp;"Times New Roman,Regular"&amp;9Page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6.5" customHeight="1"/>
  <cols>
    <col min="1" max="1" width="28.7109375" style="79" customWidth="1"/>
    <col min="2" max="2" width="8.00390625" style="76" customWidth="1"/>
    <col min="3" max="3" width="1.421875" style="76" customWidth="1"/>
    <col min="4" max="4" width="8.00390625" style="76" customWidth="1"/>
    <col min="5" max="5" width="1.421875" style="76" customWidth="1"/>
    <col min="6" max="6" width="8.00390625" style="76" customWidth="1"/>
    <col min="7" max="7" width="1.421875" style="76" customWidth="1"/>
    <col min="8" max="8" width="8.00390625" style="76" customWidth="1"/>
    <col min="9" max="9" width="2.7109375" style="76" customWidth="1"/>
    <col min="10" max="10" width="8.00390625" style="76" customWidth="1"/>
    <col min="11" max="11" width="1.421875" style="76" customWidth="1"/>
    <col min="12" max="12" width="8.00390625" style="76" customWidth="1"/>
    <col min="13" max="13" width="1.421875" style="76" customWidth="1"/>
    <col min="14" max="14" width="8.00390625" style="76" customWidth="1"/>
    <col min="15" max="15" width="1.421875" style="76" customWidth="1"/>
    <col min="16" max="16" width="8.00390625" style="76" customWidth="1"/>
    <col min="17" max="16384" width="9.140625" style="76" customWidth="1"/>
  </cols>
  <sheetData>
    <row r="1" spans="1:16" ht="16.5" customHeight="1">
      <c r="A1" s="75" t="s">
        <v>0</v>
      </c>
      <c r="L1" s="77"/>
      <c r="P1" s="77"/>
    </row>
    <row r="2" ht="16.5" customHeight="1">
      <c r="A2" s="75" t="s">
        <v>1</v>
      </c>
    </row>
    <row r="3" ht="16.5" customHeight="1">
      <c r="A3" s="78" t="s">
        <v>71</v>
      </c>
    </row>
    <row r="4" spans="1:12" ht="36.75" customHeight="1">
      <c r="A4" s="99"/>
      <c r="B4" s="99"/>
      <c r="C4" s="99"/>
      <c r="D4" s="99"/>
      <c r="F4" s="100" t="s">
        <v>106</v>
      </c>
      <c r="G4" s="99"/>
      <c r="H4" s="99"/>
      <c r="J4" s="100" t="s">
        <v>131</v>
      </c>
      <c r="K4" s="99"/>
      <c r="L4" s="99"/>
    </row>
    <row r="5" spans="2:16" ht="21" customHeight="1">
      <c r="B5" s="56" t="s">
        <v>72</v>
      </c>
      <c r="C5" s="56"/>
      <c r="D5" s="56" t="s">
        <v>72</v>
      </c>
      <c r="E5" s="80"/>
      <c r="F5" s="56" t="s">
        <v>104</v>
      </c>
      <c r="G5" s="80"/>
      <c r="H5" s="56" t="s">
        <v>73</v>
      </c>
      <c r="I5" s="56"/>
      <c r="J5" s="80" t="s">
        <v>74</v>
      </c>
      <c r="K5" s="81"/>
      <c r="L5" s="56"/>
      <c r="N5" s="80" t="s">
        <v>75</v>
      </c>
      <c r="O5" s="81"/>
      <c r="P5" s="56" t="s">
        <v>76</v>
      </c>
    </row>
    <row r="6" spans="2:16" ht="16.5" customHeight="1">
      <c r="B6" s="82" t="s">
        <v>77</v>
      </c>
      <c r="C6" s="56"/>
      <c r="D6" s="83" t="s">
        <v>78</v>
      </c>
      <c r="E6" s="83"/>
      <c r="F6" s="82" t="s">
        <v>105</v>
      </c>
      <c r="G6" s="83"/>
      <c r="H6" s="82" t="s">
        <v>79</v>
      </c>
      <c r="I6" s="56"/>
      <c r="J6" s="83" t="s">
        <v>80</v>
      </c>
      <c r="K6" s="84"/>
      <c r="L6" s="82" t="s">
        <v>76</v>
      </c>
      <c r="N6" s="83" t="s">
        <v>81</v>
      </c>
      <c r="O6" s="84"/>
      <c r="P6" s="82" t="s">
        <v>82</v>
      </c>
    </row>
    <row r="7" spans="1:16" s="87" customFormat="1" ht="16.5" customHeight="1">
      <c r="A7" s="85"/>
      <c r="B7" s="56" t="s">
        <v>6</v>
      </c>
      <c r="C7" s="56"/>
      <c r="D7" s="56" t="s">
        <v>6</v>
      </c>
      <c r="E7" s="86"/>
      <c r="F7" s="56" t="s">
        <v>6</v>
      </c>
      <c r="G7" s="86"/>
      <c r="H7" s="56" t="s">
        <v>6</v>
      </c>
      <c r="I7" s="56"/>
      <c r="J7" s="56" t="s">
        <v>6</v>
      </c>
      <c r="K7" s="86"/>
      <c r="L7" s="56" t="s">
        <v>6</v>
      </c>
      <c r="N7" s="56" t="s">
        <v>6</v>
      </c>
      <c r="O7" s="86"/>
      <c r="P7" s="56" t="s">
        <v>6</v>
      </c>
    </row>
    <row r="8" spans="1:16" s="87" customFormat="1" ht="16.5" customHeight="1">
      <c r="A8" s="85"/>
      <c r="B8" s="56"/>
      <c r="C8" s="56"/>
      <c r="D8" s="56"/>
      <c r="E8" s="86"/>
      <c r="F8" s="56"/>
      <c r="G8" s="86"/>
      <c r="H8" s="56"/>
      <c r="I8" s="56"/>
      <c r="J8" s="56"/>
      <c r="K8" s="86"/>
      <c r="L8" s="56"/>
      <c r="N8" s="56"/>
      <c r="O8" s="86"/>
      <c r="P8" s="56"/>
    </row>
    <row r="9" spans="1:16" ht="16.5" customHeight="1">
      <c r="A9" s="75" t="s">
        <v>86</v>
      </c>
      <c r="B9" s="88">
        <v>60331</v>
      </c>
      <c r="C9" s="88"/>
      <c r="D9" s="88">
        <v>195</v>
      </c>
      <c r="E9" s="88"/>
      <c r="F9" s="88">
        <v>0</v>
      </c>
      <c r="G9" s="88"/>
      <c r="H9" s="88">
        <v>4470</v>
      </c>
      <c r="I9" s="88"/>
      <c r="J9" s="88">
        <v>7401</v>
      </c>
      <c r="K9" s="88"/>
      <c r="L9" s="88">
        <f>SUM(B9:K9)</f>
        <v>72397</v>
      </c>
      <c r="N9" s="88">
        <v>446</v>
      </c>
      <c r="O9" s="88"/>
      <c r="P9" s="88">
        <f>SUM(L9:N9)</f>
        <v>72843</v>
      </c>
    </row>
    <row r="10" spans="1:16" ht="23.25" customHeight="1">
      <c r="A10" s="79" t="s">
        <v>83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N10" s="88"/>
      <c r="O10" s="88"/>
      <c r="P10" s="88"/>
    </row>
    <row r="11" spans="1:16" ht="16.5" customHeight="1">
      <c r="A11" s="79" t="s">
        <v>84</v>
      </c>
      <c r="B11" s="88">
        <v>570</v>
      </c>
      <c r="C11" s="88"/>
      <c r="D11" s="88">
        <v>0</v>
      </c>
      <c r="E11" s="88"/>
      <c r="F11" s="88">
        <v>0</v>
      </c>
      <c r="G11" s="88"/>
      <c r="H11" s="88">
        <v>0</v>
      </c>
      <c r="I11" s="88"/>
      <c r="J11" s="88">
        <v>0</v>
      </c>
      <c r="K11" s="88"/>
      <c r="L11" s="88">
        <f>SUM(B11:K11)</f>
        <v>570</v>
      </c>
      <c r="N11" s="88">
        <v>0</v>
      </c>
      <c r="O11" s="88"/>
      <c r="P11" s="88">
        <f>SUM(L11:N11)</f>
        <v>570</v>
      </c>
    </row>
    <row r="12" spans="1:16" ht="23.25" customHeight="1">
      <c r="A12" s="79" t="s">
        <v>125</v>
      </c>
      <c r="B12" s="88">
        <v>0</v>
      </c>
      <c r="C12" s="88"/>
      <c r="D12" s="88">
        <v>0</v>
      </c>
      <c r="E12" s="88"/>
      <c r="F12" s="88">
        <v>0</v>
      </c>
      <c r="G12" s="88"/>
      <c r="H12" s="88">
        <v>0</v>
      </c>
      <c r="I12" s="88"/>
      <c r="J12" s="88">
        <f>CCIS!H28</f>
        <v>13453</v>
      </c>
      <c r="K12" s="88"/>
      <c r="L12" s="88">
        <f>SUM(B12:K12)</f>
        <v>13453</v>
      </c>
      <c r="N12" s="88">
        <f>CCIS!H29</f>
        <v>290</v>
      </c>
      <c r="O12" s="88"/>
      <c r="P12" s="88">
        <f>SUM(L12:N12)</f>
        <v>13743</v>
      </c>
    </row>
    <row r="13" spans="1:16" ht="23.25" customHeight="1">
      <c r="A13" s="79" t="s">
        <v>85</v>
      </c>
      <c r="B13" s="88">
        <v>0</v>
      </c>
      <c r="C13" s="88"/>
      <c r="D13" s="88">
        <v>0</v>
      </c>
      <c r="E13" s="88"/>
      <c r="F13" s="88">
        <v>0</v>
      </c>
      <c r="G13" s="88"/>
      <c r="H13" s="88">
        <v>0</v>
      </c>
      <c r="I13" s="88"/>
      <c r="J13" s="88">
        <v>-3551</v>
      </c>
      <c r="K13" s="88"/>
      <c r="L13" s="88">
        <f>SUM(B13:K13)</f>
        <v>-3551</v>
      </c>
      <c r="N13" s="88">
        <v>0</v>
      </c>
      <c r="O13" s="88"/>
      <c r="P13" s="88">
        <f>SUM(L13:N13)</f>
        <v>-3551</v>
      </c>
    </row>
    <row r="14" spans="1:16" ht="23.25" customHeight="1">
      <c r="A14" s="79" t="s">
        <v>129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N14" s="88"/>
      <c r="O14" s="88"/>
      <c r="P14" s="88"/>
    </row>
    <row r="15" spans="1:16" ht="16.5" customHeight="1">
      <c r="A15" s="79" t="s">
        <v>130</v>
      </c>
      <c r="B15" s="88">
        <v>0</v>
      </c>
      <c r="C15" s="88"/>
      <c r="D15" s="88">
        <v>0</v>
      </c>
      <c r="E15" s="88"/>
      <c r="F15" s="88">
        <v>0</v>
      </c>
      <c r="G15" s="88"/>
      <c r="H15" s="88">
        <v>-349</v>
      </c>
      <c r="I15" s="88"/>
      <c r="J15" s="88">
        <v>349</v>
      </c>
      <c r="K15" s="88"/>
      <c r="L15" s="88">
        <f>SUM(B15:K15)</f>
        <v>0</v>
      </c>
      <c r="N15" s="88">
        <v>0</v>
      </c>
      <c r="O15" s="88"/>
      <c r="P15" s="88">
        <f>SUM(L15:N15)</f>
        <v>0</v>
      </c>
    </row>
    <row r="16" spans="1:16" ht="23.25" customHeight="1">
      <c r="A16" s="79" t="s">
        <v>109</v>
      </c>
      <c r="B16" s="88">
        <v>0</v>
      </c>
      <c r="C16" s="88"/>
      <c r="D16" s="88">
        <v>0</v>
      </c>
      <c r="E16" s="88"/>
      <c r="F16" s="88">
        <v>0</v>
      </c>
      <c r="G16" s="88"/>
      <c r="H16" s="88">
        <v>46</v>
      </c>
      <c r="I16" s="88"/>
      <c r="J16" s="88">
        <v>0</v>
      </c>
      <c r="K16" s="88"/>
      <c r="L16" s="88">
        <f>SUM(B16:K16)</f>
        <v>46</v>
      </c>
      <c r="N16" s="88">
        <v>0</v>
      </c>
      <c r="O16" s="88"/>
      <c r="P16" s="88">
        <f>SUM(L16:N16)</f>
        <v>46</v>
      </c>
    </row>
    <row r="17" spans="2:16" ht="16.5" customHeigh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N17" s="88"/>
      <c r="O17" s="88"/>
      <c r="P17" s="88"/>
    </row>
    <row r="18" spans="1:16" s="92" customFormat="1" ht="19.5" customHeight="1" thickBot="1">
      <c r="A18" s="89" t="s">
        <v>127</v>
      </c>
      <c r="B18" s="90">
        <f>SUM(B9:B17)</f>
        <v>60901</v>
      </c>
      <c r="C18" s="91"/>
      <c r="D18" s="90">
        <f>SUM(D9:D17)</f>
        <v>195</v>
      </c>
      <c r="E18" s="91"/>
      <c r="F18" s="90">
        <f>SUM(F9:F17)</f>
        <v>0</v>
      </c>
      <c r="G18" s="91"/>
      <c r="H18" s="90">
        <f>SUM(H9:H17)</f>
        <v>4167</v>
      </c>
      <c r="I18" s="91"/>
      <c r="J18" s="90">
        <f>SUM(J9:J17)</f>
        <v>17652</v>
      </c>
      <c r="K18" s="91"/>
      <c r="L18" s="90">
        <f>SUM(L9:L17)</f>
        <v>82915</v>
      </c>
      <c r="N18" s="90">
        <f>SUM(N9:N17)</f>
        <v>736</v>
      </c>
      <c r="O18" s="91"/>
      <c r="P18" s="90">
        <f>SUM(P9:P17)</f>
        <v>83651</v>
      </c>
    </row>
    <row r="19" spans="2:16" ht="39" customHeight="1" thickTop="1">
      <c r="B19" s="93"/>
      <c r="C19" s="94"/>
      <c r="D19" s="93"/>
      <c r="E19" s="93"/>
      <c r="F19" s="93"/>
      <c r="G19" s="93"/>
      <c r="H19" s="93"/>
      <c r="I19" s="94"/>
      <c r="J19" s="95"/>
      <c r="K19" s="94"/>
      <c r="L19" s="93"/>
      <c r="N19" s="95"/>
      <c r="O19" s="94"/>
      <c r="P19" s="93"/>
    </row>
    <row r="20" spans="1:16" ht="16.5" customHeight="1">
      <c r="A20" s="75" t="s">
        <v>94</v>
      </c>
      <c r="B20" s="5">
        <v>60901</v>
      </c>
      <c r="C20" s="5"/>
      <c r="D20" s="5">
        <v>195</v>
      </c>
      <c r="E20" s="5"/>
      <c r="F20" s="5">
        <v>0</v>
      </c>
      <c r="G20" s="5"/>
      <c r="H20" s="5">
        <v>4167</v>
      </c>
      <c r="I20" s="5"/>
      <c r="J20" s="5">
        <v>17652</v>
      </c>
      <c r="K20" s="5"/>
      <c r="L20" s="5">
        <f>SUM(B20:K20)</f>
        <v>82915</v>
      </c>
      <c r="M20" s="2"/>
      <c r="N20" s="5">
        <v>736</v>
      </c>
      <c r="O20" s="5"/>
      <c r="P20" s="5">
        <f>SUM(L20:N20)</f>
        <v>83651</v>
      </c>
    </row>
    <row r="21" spans="1:16" ht="23.25" customHeight="1">
      <c r="A21" s="79" t="s">
        <v>83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N21" s="88"/>
      <c r="O21" s="88"/>
      <c r="P21" s="88"/>
    </row>
    <row r="22" spans="1:16" ht="16.5" customHeight="1">
      <c r="A22" s="79" t="s">
        <v>84</v>
      </c>
      <c r="B22" s="88">
        <v>1100</v>
      </c>
      <c r="C22" s="88"/>
      <c r="D22" s="88">
        <v>0</v>
      </c>
      <c r="E22" s="88"/>
      <c r="F22" s="88">
        <v>0</v>
      </c>
      <c r="G22" s="88"/>
      <c r="H22" s="88">
        <v>0</v>
      </c>
      <c r="I22" s="88"/>
      <c r="J22" s="88">
        <v>0</v>
      </c>
      <c r="K22" s="88"/>
      <c r="L22" s="88">
        <f aca="true" t="shared" si="0" ref="L22:L27">SUM(B22:K22)</f>
        <v>1100</v>
      </c>
      <c r="N22" s="88">
        <v>0</v>
      </c>
      <c r="O22" s="88"/>
      <c r="P22" s="88">
        <f aca="true" t="shared" si="1" ref="P22:P27">SUM(L22:N22)</f>
        <v>1100</v>
      </c>
    </row>
    <row r="23" spans="1:16" ht="23.25" customHeight="1">
      <c r="A23" s="79" t="s">
        <v>89</v>
      </c>
      <c r="B23" s="88">
        <v>0</v>
      </c>
      <c r="C23" s="88"/>
      <c r="D23" s="88">
        <v>0</v>
      </c>
      <c r="E23" s="88"/>
      <c r="F23" s="88">
        <v>0</v>
      </c>
      <c r="G23" s="88"/>
      <c r="H23" s="88">
        <v>0</v>
      </c>
      <c r="I23" s="88"/>
      <c r="J23" s="88">
        <f>CCIS!F28</f>
        <v>12367</v>
      </c>
      <c r="K23" s="88"/>
      <c r="L23" s="88">
        <f t="shared" si="0"/>
        <v>12367</v>
      </c>
      <c r="N23" s="88">
        <f>CCIS!F29</f>
        <v>285</v>
      </c>
      <c r="O23" s="88"/>
      <c r="P23" s="88">
        <f t="shared" si="1"/>
        <v>12652</v>
      </c>
    </row>
    <row r="24" spans="1:16" ht="23.25" customHeight="1">
      <c r="A24" s="79" t="s">
        <v>85</v>
      </c>
      <c r="B24" s="88">
        <v>0</v>
      </c>
      <c r="C24" s="88"/>
      <c r="D24" s="88">
        <v>0</v>
      </c>
      <c r="E24" s="88"/>
      <c r="F24" s="88">
        <v>0</v>
      </c>
      <c r="G24" s="88"/>
      <c r="H24" s="88">
        <v>0</v>
      </c>
      <c r="I24" s="88"/>
      <c r="J24" s="88">
        <v>-3705</v>
      </c>
      <c r="K24" s="88"/>
      <c r="L24" s="88">
        <f t="shared" si="0"/>
        <v>-3705</v>
      </c>
      <c r="N24" s="88">
        <v>0</v>
      </c>
      <c r="O24" s="88"/>
      <c r="P24" s="88">
        <f t="shared" si="1"/>
        <v>-3705</v>
      </c>
    </row>
    <row r="25" spans="1:16" ht="23.25" customHeight="1">
      <c r="A25" s="79" t="s">
        <v>132</v>
      </c>
      <c r="B25" s="88">
        <v>0</v>
      </c>
      <c r="C25" s="88"/>
      <c r="D25" s="88">
        <v>0</v>
      </c>
      <c r="E25" s="88"/>
      <c r="F25" s="88">
        <v>0</v>
      </c>
      <c r="G25" s="88"/>
      <c r="H25" s="88">
        <v>1869</v>
      </c>
      <c r="I25" s="88"/>
      <c r="J25" s="88">
        <v>0</v>
      </c>
      <c r="K25" s="88"/>
      <c r="L25" s="88">
        <f t="shared" si="0"/>
        <v>1869</v>
      </c>
      <c r="N25" s="88">
        <v>0</v>
      </c>
      <c r="O25" s="88"/>
      <c r="P25" s="88">
        <f t="shared" si="1"/>
        <v>1869</v>
      </c>
    </row>
    <row r="26" spans="1:16" ht="23.25" customHeight="1">
      <c r="A26" s="79" t="s">
        <v>108</v>
      </c>
      <c r="B26" s="88">
        <v>0</v>
      </c>
      <c r="C26" s="88"/>
      <c r="D26" s="88">
        <v>0</v>
      </c>
      <c r="E26" s="88"/>
      <c r="F26" s="88">
        <v>0</v>
      </c>
      <c r="G26" s="88"/>
      <c r="H26" s="88">
        <v>262</v>
      </c>
      <c r="I26" s="88"/>
      <c r="J26" s="88">
        <v>0</v>
      </c>
      <c r="K26" s="88"/>
      <c r="L26" s="88">
        <f t="shared" si="0"/>
        <v>262</v>
      </c>
      <c r="N26" s="88">
        <v>0</v>
      </c>
      <c r="O26" s="88"/>
      <c r="P26" s="88">
        <f t="shared" si="1"/>
        <v>262</v>
      </c>
    </row>
    <row r="27" spans="1:16" ht="23.25" customHeight="1">
      <c r="A27" s="79" t="s">
        <v>107</v>
      </c>
      <c r="B27" s="88">
        <v>0</v>
      </c>
      <c r="C27" s="88"/>
      <c r="D27" s="88">
        <v>0</v>
      </c>
      <c r="E27" s="88"/>
      <c r="F27" s="88">
        <v>-914</v>
      </c>
      <c r="G27" s="88"/>
      <c r="H27" s="88">
        <v>0</v>
      </c>
      <c r="I27" s="88"/>
      <c r="J27" s="88">
        <v>0</v>
      </c>
      <c r="K27" s="88"/>
      <c r="L27" s="88">
        <f t="shared" si="0"/>
        <v>-914</v>
      </c>
      <c r="N27" s="88">
        <v>0</v>
      </c>
      <c r="O27" s="88"/>
      <c r="P27" s="88">
        <f t="shared" si="1"/>
        <v>-914</v>
      </c>
    </row>
    <row r="28" spans="2:16" ht="16.5" customHeight="1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N28" s="88"/>
      <c r="O28" s="88"/>
      <c r="P28" s="88"/>
    </row>
    <row r="29" spans="1:16" s="92" customFormat="1" ht="19.5" customHeight="1" thickBot="1">
      <c r="A29" s="89" t="s">
        <v>128</v>
      </c>
      <c r="B29" s="90">
        <f>SUM(B20:B28)</f>
        <v>62001</v>
      </c>
      <c r="C29" s="91"/>
      <c r="D29" s="90">
        <f>SUM(D20:D28)</f>
        <v>195</v>
      </c>
      <c r="E29" s="91"/>
      <c r="F29" s="90">
        <f>SUM(F20:F28)</f>
        <v>-914</v>
      </c>
      <c r="G29" s="91"/>
      <c r="H29" s="90">
        <f>SUM(H20:H28)</f>
        <v>6298</v>
      </c>
      <c r="I29" s="91"/>
      <c r="J29" s="90">
        <f>SUM(J20:J28)</f>
        <v>26314</v>
      </c>
      <c r="K29" s="91"/>
      <c r="L29" s="90">
        <f>SUM(L20:L28)</f>
        <v>93894</v>
      </c>
      <c r="N29" s="90">
        <f>SUM(N20:N28)</f>
        <v>1021</v>
      </c>
      <c r="O29" s="91"/>
      <c r="P29" s="90">
        <f>SUM(P20:P28)</f>
        <v>94915</v>
      </c>
    </row>
    <row r="30" spans="2:16" ht="16.5" customHeight="1" thickTop="1">
      <c r="B30" s="96"/>
      <c r="C30" s="97"/>
      <c r="D30" s="96"/>
      <c r="E30" s="97"/>
      <c r="F30" s="96"/>
      <c r="G30" s="97"/>
      <c r="H30" s="96"/>
      <c r="I30" s="97"/>
      <c r="J30" s="96"/>
      <c r="K30" s="97"/>
      <c r="L30" s="96"/>
      <c r="N30" s="96"/>
      <c r="O30" s="97"/>
      <c r="P30" s="96"/>
    </row>
    <row r="31" spans="2:16" ht="27.75" customHeight="1">
      <c r="B31" s="96"/>
      <c r="C31" s="97"/>
      <c r="D31" s="96"/>
      <c r="E31" s="97"/>
      <c r="F31" s="96"/>
      <c r="G31" s="97"/>
      <c r="H31" s="96"/>
      <c r="I31" s="97"/>
      <c r="J31" s="96"/>
      <c r="K31" s="97"/>
      <c r="L31" s="96"/>
      <c r="N31" s="96"/>
      <c r="O31" s="97"/>
      <c r="P31" s="96"/>
    </row>
    <row r="32" ht="16.5" customHeight="1">
      <c r="A32" s="75" t="s">
        <v>87</v>
      </c>
    </row>
    <row r="33" ht="16.5" customHeight="1">
      <c r="A33" s="75" t="s">
        <v>98</v>
      </c>
    </row>
    <row r="34" ht="16.5" customHeight="1">
      <c r="A34" s="75" t="s">
        <v>88</v>
      </c>
    </row>
    <row r="35" ht="16.5" customHeight="1">
      <c r="A35" s="98"/>
    </row>
    <row r="37" ht="16.5" customHeight="1">
      <c r="A37" s="78"/>
    </row>
  </sheetData>
  <sheetProtection/>
  <printOptions/>
  <pageMargins left="0.75" right="0" top="0.5" bottom="0.25" header="0.5" footer="0"/>
  <pageSetup horizontalDpi="600" verticalDpi="600" orientation="portrait" scale="93" r:id="rId2"/>
  <headerFooter alignWithMargins="0">
    <oddFooter>&amp;C&amp;"Times New Roman,Regular"&amp;9Page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Combi Trading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 ing Yen</dc:creator>
  <cp:keywords/>
  <dc:description/>
  <cp:lastModifiedBy>chin</cp:lastModifiedBy>
  <cp:lastPrinted>2008-05-28T03:38:30Z</cp:lastPrinted>
  <dcterms:created xsi:type="dcterms:W3CDTF">2006-11-16T09:11:42Z</dcterms:created>
  <dcterms:modified xsi:type="dcterms:W3CDTF">2008-05-29T07:43:40Z</dcterms:modified>
  <cp:category/>
  <cp:version/>
  <cp:contentType/>
  <cp:contentStatus/>
</cp:coreProperties>
</file>